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ity/Documents/COGS/Finance/"/>
    </mc:Choice>
  </mc:AlternateContent>
  <xr:revisionPtr revIDLastSave="0" documentId="13_ncr:1_{0E107833-4F10-C843-B026-54E92B88E98D}" xr6:coauthVersionLast="45" xr6:coauthVersionMax="45" xr10:uidLastSave="{00000000-0000-0000-0000-000000000000}"/>
  <bookViews>
    <workbookView xWindow="0" yWindow="460" windowWidth="25600" windowHeight="14420" xr2:uid="{6D396729-8306-F540-A15E-A3C02B1B77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1" l="1"/>
  <c r="K55" i="1"/>
  <c r="G55" i="1"/>
  <c r="F55" i="1"/>
  <c r="E55" i="1"/>
  <c r="D55" i="1"/>
  <c r="C55" i="1"/>
  <c r="B55" i="1"/>
  <c r="I53" i="1"/>
  <c r="J53" i="1" s="1"/>
  <c r="I52" i="1"/>
  <c r="J52" i="1" s="1"/>
  <c r="H51" i="1"/>
  <c r="I51" i="1" s="1"/>
  <c r="J51" i="1" s="1"/>
  <c r="I50" i="1"/>
  <c r="J50" i="1" s="1"/>
  <c r="H50" i="1"/>
  <c r="H49" i="1"/>
  <c r="I49" i="1" s="1"/>
  <c r="J49" i="1" s="1"/>
  <c r="H48" i="1"/>
  <c r="I48" i="1" s="1"/>
  <c r="J48" i="1" s="1"/>
  <c r="H47" i="1"/>
  <c r="I47" i="1" s="1"/>
  <c r="J47" i="1" s="1"/>
  <c r="I46" i="1"/>
  <c r="J46" i="1" s="1"/>
  <c r="H46" i="1"/>
  <c r="H45" i="1"/>
  <c r="I45" i="1" s="1"/>
  <c r="J45" i="1" s="1"/>
  <c r="I42" i="1"/>
  <c r="J42" i="1" s="1"/>
  <c r="I41" i="1"/>
  <c r="J41" i="1" s="1"/>
  <c r="H41" i="1"/>
  <c r="H40" i="1"/>
  <c r="I40" i="1" s="1"/>
  <c r="J40" i="1" s="1"/>
  <c r="H39" i="1"/>
  <c r="I39" i="1" s="1"/>
  <c r="J39" i="1" s="1"/>
  <c r="H36" i="1"/>
  <c r="I36" i="1" s="1"/>
  <c r="J36" i="1" s="1"/>
  <c r="H35" i="1"/>
  <c r="I35" i="1" s="1"/>
  <c r="J35" i="1" s="1"/>
  <c r="I32" i="1"/>
  <c r="J32" i="1" s="1"/>
  <c r="I31" i="1"/>
  <c r="J31" i="1" s="1"/>
  <c r="H28" i="1"/>
  <c r="I28" i="1" s="1"/>
  <c r="J28" i="1" s="1"/>
  <c r="H27" i="1"/>
  <c r="I27" i="1" s="1"/>
  <c r="H26" i="1"/>
  <c r="I26" i="1" s="1"/>
  <c r="H25" i="1"/>
  <c r="I25" i="1" s="1"/>
  <c r="J25" i="1" s="1"/>
  <c r="H24" i="1"/>
  <c r="I24" i="1" s="1"/>
  <c r="J24" i="1" s="1"/>
  <c r="I23" i="1"/>
  <c r="J23" i="1" s="1"/>
  <c r="H23" i="1"/>
  <c r="H22" i="1"/>
  <c r="I22" i="1" s="1"/>
  <c r="H21" i="1"/>
  <c r="I21" i="1" s="1"/>
  <c r="J21" i="1" s="1"/>
  <c r="I20" i="1"/>
  <c r="J20" i="1" s="1"/>
  <c r="H20" i="1"/>
  <c r="H19" i="1"/>
  <c r="I19" i="1" s="1"/>
  <c r="H18" i="1"/>
  <c r="I18" i="1" s="1"/>
  <c r="J18" i="1" s="1"/>
  <c r="I17" i="1"/>
  <c r="J17" i="1" s="1"/>
  <c r="H17" i="1"/>
  <c r="H16" i="1"/>
  <c r="I16" i="1" s="1"/>
  <c r="J16" i="1" s="1"/>
  <c r="H15" i="1"/>
  <c r="I15" i="1" s="1"/>
  <c r="I14" i="1"/>
  <c r="J14" i="1" s="1"/>
  <c r="H14" i="1"/>
  <c r="H13" i="1"/>
  <c r="I13" i="1" s="1"/>
  <c r="H12" i="1"/>
  <c r="I12" i="1" s="1"/>
  <c r="H11" i="1"/>
  <c r="I11" i="1" s="1"/>
  <c r="J11" i="1" s="1"/>
  <c r="H10" i="1"/>
  <c r="I10" i="1" s="1"/>
  <c r="J10" i="1" s="1"/>
  <c r="H9" i="1"/>
  <c r="I9" i="1" s="1"/>
  <c r="H8" i="1"/>
  <c r="I8" i="1" s="1"/>
  <c r="H7" i="1"/>
  <c r="I7" i="1" s="1"/>
  <c r="H6" i="1"/>
  <c r="H55" i="1" s="1"/>
  <c r="I6" i="1" l="1"/>
  <c r="J6" i="1" s="1"/>
</calcChain>
</file>

<file path=xl/sharedStrings.xml><?xml version="1.0" encoding="utf-8"?>
<sst xmlns="http://schemas.openxmlformats.org/spreadsheetml/2006/main" count="61" uniqueCount="59">
  <si>
    <t>COGS Bill 2020 Budget Requests</t>
  </si>
  <si>
    <t>Allocation $580,000.00</t>
  </si>
  <si>
    <t>ORGANIZATION</t>
  </si>
  <si>
    <t>SALARY</t>
  </si>
  <si>
    <t>OPS WAGES</t>
  </si>
  <si>
    <t>CONT. SERV.</t>
  </si>
  <si>
    <t>EXPENSE</t>
  </si>
  <si>
    <t>FOOD</t>
  </si>
  <si>
    <t>OTHER</t>
  </si>
  <si>
    <t>TOTAL</t>
  </si>
  <si>
    <t>$ Difference 19</t>
  </si>
  <si>
    <t>% Difference 19</t>
  </si>
  <si>
    <t>Budget 2019</t>
  </si>
  <si>
    <t>Budget 2020</t>
  </si>
  <si>
    <t>STUDENT ORGANIZATIONAL SUPPORT</t>
  </si>
  <si>
    <t>APPLIED SPORT PSYCHOLOGY</t>
  </si>
  <si>
    <t>ART THERAPY ASSOCIATION</t>
  </si>
  <si>
    <t>ASSOCIATION FOR CHEMICAL AND BIOMEDICAL ENGINEERING GRADUATE STUDENTS</t>
  </si>
  <si>
    <t>ASSOCIATION FOR WOMEN IN MATHEMATICS</t>
  </si>
  <si>
    <t>The BLACK GRADUATE STUDENT ASSOCIATION</t>
  </si>
  <si>
    <t>THE CELL &amp; MOLECULAR BIOLOGY GSA</t>
  </si>
  <si>
    <t>CHEMINOLES</t>
  </si>
  <si>
    <t>COLLEGE OF NURSING STUDENT LEADERSHIP COUNCIL</t>
  </si>
  <si>
    <t>THE DIVERSITY AND INCLUSION IN RESEARCH AND TEACHING ORGANIZATION (DIRECTO)</t>
  </si>
  <si>
    <t>GRADUATE RESEARCHERS OF GEOGRAPHY</t>
  </si>
  <si>
    <t>GRADUATE WOMEN IN SCIENCE</t>
  </si>
  <si>
    <t>HISPANIC GSA</t>
  </si>
  <si>
    <t>HISTORY GSA</t>
  </si>
  <si>
    <t>INDIAN STUDENTS ASSOCIATION OF TALLAHASSEE</t>
  </si>
  <si>
    <t>THE LEAGUE OF GRADUATE STUDENT ARTISTS</t>
  </si>
  <si>
    <t>NATIONAL ART EDUCATION ASSOCIATION</t>
  </si>
  <si>
    <t>NEUROSCIENCE GSA</t>
  </si>
  <si>
    <t>PHILOSOPHY GSA</t>
  </si>
  <si>
    <t>PHYSICS GSA</t>
  </si>
  <si>
    <t>POLITICAL SCIENCE GSA</t>
  </si>
  <si>
    <t>PUBLIC HEALTH STUDENT ASSOCIATION</t>
  </si>
  <si>
    <t>STUDENT ASSOCIATION FOR RELIGIOUS STUDIES</t>
  </si>
  <si>
    <t>SOCIETY FOR MUSICOLOGY</t>
  </si>
  <si>
    <t>DEPARTMENTS &amp; AFFILIATED PROJECTS</t>
  </si>
  <si>
    <t>FSU CHILDCARE CENTER</t>
  </si>
  <si>
    <t xml:space="preserve">THE GRADUATE SCHOOL </t>
  </si>
  <si>
    <t>FUNDING BOARDS</t>
  </si>
  <si>
    <t>LAW SCHOOL COUNCIL</t>
  </si>
  <si>
    <t xml:space="preserve">MED SCHOOL COUNCIL </t>
  </si>
  <si>
    <t>COGS GRANT PROGRAMS</t>
  </si>
  <si>
    <t>CONF PRESENTATION GRANTS 244002</t>
  </si>
  <si>
    <t>CONF ATTENDANCE GRANTS - 244031</t>
  </si>
  <si>
    <t>DISSERTATION RESEARCH - 244004</t>
  </si>
  <si>
    <t>ORG SUPPORT GRANT (C-SAC) - 244006</t>
  </si>
  <si>
    <t>COGS ADMIN</t>
  </si>
  <si>
    <t>SGA SALARY ACCOUNT</t>
  </si>
  <si>
    <t>COGS OFFICERS</t>
  </si>
  <si>
    <t>OPS OFFICE STAFF</t>
  </si>
  <si>
    <t>OFFICE SUPPLIES</t>
  </si>
  <si>
    <t>TELECOMMUNICATIONS</t>
  </si>
  <si>
    <t>MAINTAENANCE &amp; REPAIR</t>
  </si>
  <si>
    <t>SPEAKERS REQUEST</t>
  </si>
  <si>
    <t>COGS UNALLOCATED</t>
  </si>
  <si>
    <t>Lets keep them the same as last year.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</si>
</sst>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6"/>
      <name val="Arial Bold"/>
    </font>
    <font>
      <b/>
      <sz val="8"/>
      <name val="Arial"/>
      <family val="2"/>
    </font>
    <font>
      <b/>
      <sz val="7"/>
      <name val="Arial"/>
      <family val="2"/>
    </font>
    <font>
      <sz val="4"/>
      <name val="Arial"/>
      <family val="2"/>
    </font>
    <font>
      <sz val="4"/>
      <color theme="1"/>
      <name val="Arial"/>
      <family val="2"/>
    </font>
    <font>
      <sz val="8"/>
      <name val="Arial"/>
      <family val="2"/>
    </font>
    <font>
      <sz val="8"/>
      <color rgb="FF00B05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4"/>
      <color rgb="FFFF0000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2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right" vertical="distributed"/>
    </xf>
    <xf numFmtId="4" fontId="6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10" fontId="7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10" fontId="9" fillId="0" borderId="4" xfId="0" applyNumberFormat="1" applyFont="1" applyBorder="1" applyAlignment="1">
      <alignment vertical="center"/>
    </xf>
    <xf numFmtId="10" fontId="8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10" fontId="10" fillId="0" borderId="4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right" vertical="center"/>
    </xf>
    <xf numFmtId="4" fontId="11" fillId="2" borderId="4" xfId="0" applyNumberFormat="1" applyFont="1" applyFill="1" applyBorder="1"/>
    <xf numFmtId="4" fontId="4" fillId="2" borderId="4" xfId="0" applyNumberFormat="1" applyFont="1" applyFill="1" applyBorder="1"/>
    <xf numFmtId="10" fontId="4" fillId="2" borderId="4" xfId="0" applyNumberFormat="1" applyFont="1" applyFill="1" applyBorder="1"/>
    <xf numFmtId="4" fontId="5" fillId="2" borderId="4" xfId="0" applyNumberFormat="1" applyFont="1" applyFill="1" applyBorder="1"/>
    <xf numFmtId="4" fontId="12" fillId="0" borderId="4" xfId="0" applyNumberFormat="1" applyFont="1" applyBorder="1"/>
    <xf numFmtId="4" fontId="13" fillId="0" borderId="4" xfId="0" applyNumberFormat="1" applyFont="1" applyBorder="1"/>
    <xf numFmtId="10" fontId="13" fillId="0" borderId="4" xfId="0" applyNumberFormat="1" applyFont="1" applyBorder="1"/>
    <xf numFmtId="4" fontId="14" fillId="0" borderId="4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5</xdr:col>
      <xdr:colOff>342900</xdr:colOff>
      <xdr:row>67</xdr:row>
      <xdr:rowOff>177800</xdr:rowOff>
    </xdr:to>
    <xdr:pic>
      <xdr:nvPicPr>
        <xdr:cNvPr id="2" name="img595105" descr="/var/folders/y3/jhst434s6gggc347rz48whsm0000gn/T/com.microsoft.Excel/Content.MSO/DAA4F5CF.tmp">
          <a:extLst>
            <a:ext uri="{FF2B5EF4-FFF2-40B4-BE49-F238E27FC236}">
              <a16:creationId xmlns:a16="http://schemas.microsoft.com/office/drawing/2014/main" id="{68E9492D-5670-5D4D-AC53-D7D5B3C6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03200"/>
          <a:ext cx="5803900" cy="231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F109-E416-E245-9125-DF9BEC8F060E}">
  <dimension ref="A1:L60"/>
  <sheetViews>
    <sheetView tabSelected="1" zoomScale="90" workbookViewId="0">
      <selection activeCell="C73" sqref="C73"/>
    </sheetView>
  </sheetViews>
  <sheetFormatPr baseColWidth="10" defaultRowHeight="16"/>
  <cols>
    <col min="1" max="1" width="28.33203125" bestFit="1" customWidth="1"/>
  </cols>
  <sheetData>
    <row r="1" spans="1:12" ht="20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0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2" t="s">
        <v>10</v>
      </c>
      <c r="J3" s="3" t="s">
        <v>11</v>
      </c>
      <c r="K3" s="4" t="s">
        <v>12</v>
      </c>
      <c r="L3" s="4" t="s">
        <v>13</v>
      </c>
    </row>
    <row r="4" spans="1:12">
      <c r="A4" s="5"/>
      <c r="B4" s="5"/>
      <c r="C4" s="5"/>
      <c r="D4" s="5"/>
      <c r="E4" s="5"/>
      <c r="F4" s="5"/>
      <c r="G4" s="5"/>
      <c r="H4" s="5"/>
      <c r="I4" s="5"/>
      <c r="J4" s="6"/>
      <c r="K4" s="7"/>
      <c r="L4" s="7"/>
    </row>
    <row r="5" spans="1:12">
      <c r="A5" s="8" t="s">
        <v>14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>
      <c r="A6" s="12" t="s">
        <v>15</v>
      </c>
      <c r="B6" s="13"/>
      <c r="C6" s="13"/>
      <c r="D6" s="13"/>
      <c r="E6" s="13"/>
      <c r="F6" s="13">
        <v>400</v>
      </c>
      <c r="G6" s="13">
        <v>0</v>
      </c>
      <c r="H6" s="13">
        <f t="shared" ref="H6:H12" si="0">SUM(B6:G6)</f>
        <v>400</v>
      </c>
      <c r="I6" s="19">
        <f t="shared" ref="I6:I12" si="1">(H6-K6)</f>
        <v>-3400</v>
      </c>
      <c r="J6" s="20">
        <f t="shared" ref="J6:J25" si="2">(I6/K6)</f>
        <v>-0.89473684210526316</v>
      </c>
      <c r="K6" s="9">
        <v>3800</v>
      </c>
      <c r="L6" s="16">
        <v>400</v>
      </c>
    </row>
    <row r="7" spans="1:12">
      <c r="A7" s="12" t="s">
        <v>16</v>
      </c>
      <c r="B7" s="13"/>
      <c r="C7" s="13"/>
      <c r="D7" s="13">
        <v>2000</v>
      </c>
      <c r="E7" s="13">
        <v>150</v>
      </c>
      <c r="F7" s="13">
        <v>640</v>
      </c>
      <c r="G7" s="13"/>
      <c r="H7" s="13">
        <f t="shared" si="0"/>
        <v>2790</v>
      </c>
      <c r="I7" s="17">
        <f t="shared" si="1"/>
        <v>2790</v>
      </c>
      <c r="J7" s="15"/>
      <c r="K7" s="18">
        <v>0</v>
      </c>
      <c r="L7" s="13">
        <v>2790</v>
      </c>
    </row>
    <row r="8" spans="1:12" ht="36">
      <c r="A8" s="12" t="s">
        <v>17</v>
      </c>
      <c r="B8" s="13"/>
      <c r="C8" s="13"/>
      <c r="D8" s="13">
        <v>1000</v>
      </c>
      <c r="E8" s="13">
        <v>0</v>
      </c>
      <c r="F8" s="13">
        <v>800</v>
      </c>
      <c r="G8" s="13"/>
      <c r="H8" s="13">
        <f t="shared" si="0"/>
        <v>1800</v>
      </c>
      <c r="I8" s="17">
        <f t="shared" si="1"/>
        <v>1800</v>
      </c>
      <c r="J8" s="15"/>
      <c r="K8" s="9">
        <v>0</v>
      </c>
      <c r="L8" s="13">
        <v>1800</v>
      </c>
    </row>
    <row r="9" spans="1:12" ht="24">
      <c r="A9" s="12" t="s">
        <v>18</v>
      </c>
      <c r="B9" s="13"/>
      <c r="C9" s="13"/>
      <c r="D9" s="13"/>
      <c r="E9" s="13"/>
      <c r="F9" s="13">
        <v>0</v>
      </c>
      <c r="G9" s="13">
        <v>0</v>
      </c>
      <c r="H9" s="13">
        <f t="shared" si="0"/>
        <v>0</v>
      </c>
      <c r="I9" s="17">
        <f t="shared" si="1"/>
        <v>0</v>
      </c>
      <c r="J9" s="15"/>
      <c r="K9" s="10">
        <v>0</v>
      </c>
      <c r="L9" s="13">
        <v>0</v>
      </c>
    </row>
    <row r="10" spans="1:12" ht="24">
      <c r="A10" s="12" t="s">
        <v>19</v>
      </c>
      <c r="B10" s="13"/>
      <c r="C10" s="13"/>
      <c r="D10" s="13"/>
      <c r="E10" s="13">
        <v>500</v>
      </c>
      <c r="F10" s="13"/>
      <c r="G10" s="13"/>
      <c r="H10" s="13">
        <f>SUM(B10:G10)</f>
        <v>500</v>
      </c>
      <c r="I10" s="19">
        <f t="shared" si="1"/>
        <v>-3500</v>
      </c>
      <c r="J10" s="20">
        <f t="shared" si="2"/>
        <v>-0.875</v>
      </c>
      <c r="K10" s="10">
        <v>4000</v>
      </c>
      <c r="L10" s="13">
        <v>500</v>
      </c>
    </row>
    <row r="11" spans="1:12">
      <c r="A11" s="12" t="s">
        <v>20</v>
      </c>
      <c r="B11" s="13"/>
      <c r="C11" s="13"/>
      <c r="D11" s="13"/>
      <c r="E11" s="13">
        <v>0</v>
      </c>
      <c r="F11" s="13">
        <v>1053.5</v>
      </c>
      <c r="G11" s="13"/>
      <c r="H11" s="13">
        <f t="shared" si="0"/>
        <v>1053.5</v>
      </c>
      <c r="I11" s="19">
        <f t="shared" si="1"/>
        <v>-246.5</v>
      </c>
      <c r="J11" s="20">
        <f t="shared" si="2"/>
        <v>-0.1896153846153846</v>
      </c>
      <c r="K11" s="18">
        <v>1300</v>
      </c>
      <c r="L11" s="13">
        <v>1053.5</v>
      </c>
    </row>
    <row r="12" spans="1:12">
      <c r="A12" s="12" t="s">
        <v>21</v>
      </c>
      <c r="B12" s="13"/>
      <c r="C12" s="13"/>
      <c r="D12" s="13">
        <v>1000</v>
      </c>
      <c r="E12" s="13">
        <v>50</v>
      </c>
      <c r="F12" s="13">
        <v>2000</v>
      </c>
      <c r="G12" s="13"/>
      <c r="H12" s="13">
        <f t="shared" si="0"/>
        <v>3050</v>
      </c>
      <c r="I12" s="17">
        <f t="shared" si="1"/>
        <v>3050</v>
      </c>
      <c r="J12" s="15"/>
      <c r="K12" s="18">
        <v>0</v>
      </c>
      <c r="L12" s="13">
        <v>3050</v>
      </c>
    </row>
    <row r="13" spans="1:12" ht="24">
      <c r="A13" s="12" t="s">
        <v>22</v>
      </c>
      <c r="B13" s="8"/>
      <c r="C13" s="13"/>
      <c r="D13" s="13"/>
      <c r="E13" s="13">
        <v>0</v>
      </c>
      <c r="F13" s="13">
        <v>0</v>
      </c>
      <c r="G13" s="13"/>
      <c r="H13" s="13">
        <f>SUM(B13:G13)</f>
        <v>0</v>
      </c>
      <c r="I13" s="17">
        <f>(H13-K13)</f>
        <v>0</v>
      </c>
      <c r="J13" s="15"/>
      <c r="K13" s="9">
        <v>0</v>
      </c>
      <c r="L13" s="13">
        <v>0</v>
      </c>
    </row>
    <row r="14" spans="1:12" ht="36">
      <c r="A14" s="12" t="s">
        <v>23</v>
      </c>
      <c r="B14" s="8"/>
      <c r="C14" s="13"/>
      <c r="D14" s="13">
        <v>0</v>
      </c>
      <c r="E14" s="13">
        <v>0</v>
      </c>
      <c r="F14" s="13">
        <v>1000</v>
      </c>
      <c r="G14" s="13"/>
      <c r="H14" s="13">
        <f>SUM(B14:G14)</f>
        <v>1000</v>
      </c>
      <c r="I14" s="17">
        <f>(H14-K14)</f>
        <v>0</v>
      </c>
      <c r="J14" s="21">
        <f t="shared" si="2"/>
        <v>0</v>
      </c>
      <c r="K14" s="9">
        <v>1000</v>
      </c>
      <c r="L14" s="13">
        <v>1000</v>
      </c>
    </row>
    <row r="15" spans="1:12" ht="24">
      <c r="A15" s="12" t="s">
        <v>24</v>
      </c>
      <c r="B15" s="8"/>
      <c r="C15" s="13"/>
      <c r="D15" s="13"/>
      <c r="E15" s="13">
        <v>120</v>
      </c>
      <c r="F15" s="13">
        <v>700</v>
      </c>
      <c r="G15" s="13">
        <v>320</v>
      </c>
      <c r="H15" s="13">
        <f>SUM(B15:G15)</f>
        <v>1140</v>
      </c>
      <c r="I15" s="17">
        <f>(H15-K15)</f>
        <v>1140</v>
      </c>
      <c r="J15" s="20"/>
      <c r="K15" s="9">
        <v>0</v>
      </c>
      <c r="L15" s="13">
        <v>1140</v>
      </c>
    </row>
    <row r="16" spans="1:12">
      <c r="A16" s="12" t="s">
        <v>25</v>
      </c>
      <c r="B16" s="13"/>
      <c r="C16" s="13"/>
      <c r="D16" s="13"/>
      <c r="E16" s="13"/>
      <c r="F16" s="13">
        <v>0</v>
      </c>
      <c r="G16" s="13"/>
      <c r="H16" s="13">
        <f t="shared" ref="H16:H28" si="3">SUM(B16:G16)</f>
        <v>0</v>
      </c>
      <c r="I16" s="19">
        <f t="shared" ref="I16:I28" si="4">(H16-K16)</f>
        <v>-1900</v>
      </c>
      <c r="J16" s="20">
        <f t="shared" si="2"/>
        <v>-1</v>
      </c>
      <c r="K16" s="9">
        <v>1900</v>
      </c>
      <c r="L16" s="13">
        <v>0</v>
      </c>
    </row>
    <row r="17" spans="1:12">
      <c r="A17" s="12" t="s">
        <v>26</v>
      </c>
      <c r="B17" s="13"/>
      <c r="C17" s="13"/>
      <c r="D17" s="13">
        <v>2500</v>
      </c>
      <c r="E17" s="13">
        <v>1100</v>
      </c>
      <c r="F17" s="13">
        <v>1000</v>
      </c>
      <c r="G17" s="13">
        <v>50</v>
      </c>
      <c r="H17" s="13">
        <f t="shared" si="3"/>
        <v>4650</v>
      </c>
      <c r="I17" s="19">
        <f t="shared" si="4"/>
        <v>-280</v>
      </c>
      <c r="J17" s="20">
        <f t="shared" si="2"/>
        <v>-5.6795131845841784E-2</v>
      </c>
      <c r="K17" s="9">
        <v>4930</v>
      </c>
      <c r="L17" s="13">
        <v>4650</v>
      </c>
    </row>
    <row r="18" spans="1:12">
      <c r="A18" s="12" t="s">
        <v>27</v>
      </c>
      <c r="B18" s="13"/>
      <c r="C18" s="13"/>
      <c r="D18" s="13">
        <v>1300</v>
      </c>
      <c r="E18" s="13">
        <v>250</v>
      </c>
      <c r="F18" s="13">
        <v>600</v>
      </c>
      <c r="G18" s="13"/>
      <c r="H18" s="13">
        <f t="shared" si="3"/>
        <v>2150</v>
      </c>
      <c r="I18" s="19">
        <f t="shared" si="4"/>
        <v>-450</v>
      </c>
      <c r="J18" s="20">
        <f t="shared" si="2"/>
        <v>-0.17307692307692307</v>
      </c>
      <c r="K18" s="9">
        <v>2600</v>
      </c>
      <c r="L18" s="13">
        <v>2150</v>
      </c>
    </row>
    <row r="19" spans="1:12" ht="24">
      <c r="A19" s="12" t="s">
        <v>28</v>
      </c>
      <c r="B19" s="8"/>
      <c r="C19" s="13"/>
      <c r="D19" s="13"/>
      <c r="E19" s="13">
        <v>250</v>
      </c>
      <c r="F19" s="13">
        <v>2000</v>
      </c>
      <c r="G19" s="13"/>
      <c r="H19" s="13">
        <f t="shared" si="3"/>
        <v>2250</v>
      </c>
      <c r="I19" s="17">
        <f t="shared" si="4"/>
        <v>2250</v>
      </c>
      <c r="J19" s="20"/>
      <c r="K19" s="9">
        <v>0</v>
      </c>
      <c r="L19" s="13">
        <v>2250</v>
      </c>
    </row>
    <row r="20" spans="1:12" ht="24">
      <c r="A20" s="12" t="s">
        <v>29</v>
      </c>
      <c r="B20" s="13"/>
      <c r="C20" s="13"/>
      <c r="D20" s="13"/>
      <c r="E20" s="13">
        <v>1115</v>
      </c>
      <c r="F20" s="13">
        <v>320</v>
      </c>
      <c r="G20" s="13"/>
      <c r="H20" s="13">
        <f t="shared" si="3"/>
        <v>1435</v>
      </c>
      <c r="I20" s="14">
        <f t="shared" si="4"/>
        <v>420</v>
      </c>
      <c r="J20" s="15">
        <f t="shared" si="2"/>
        <v>0.41379310344827586</v>
      </c>
      <c r="K20" s="9">
        <v>1015</v>
      </c>
      <c r="L20" s="13">
        <v>1435</v>
      </c>
    </row>
    <row r="21" spans="1:12">
      <c r="A21" s="12" t="s">
        <v>30</v>
      </c>
      <c r="B21" s="13"/>
      <c r="C21" s="13"/>
      <c r="D21" s="13">
        <v>1500</v>
      </c>
      <c r="E21" s="13"/>
      <c r="F21" s="13"/>
      <c r="G21" s="13"/>
      <c r="H21" s="13">
        <f t="shared" si="3"/>
        <v>1500</v>
      </c>
      <c r="I21" s="17">
        <f t="shared" si="4"/>
        <v>0</v>
      </c>
      <c r="J21" s="21">
        <f t="shared" si="2"/>
        <v>0</v>
      </c>
      <c r="K21" s="10">
        <v>1500</v>
      </c>
      <c r="L21" s="13">
        <v>1500</v>
      </c>
    </row>
    <row r="22" spans="1:12">
      <c r="A22" s="12" t="s">
        <v>31</v>
      </c>
      <c r="B22" s="13"/>
      <c r="C22" s="13"/>
      <c r="D22" s="13"/>
      <c r="E22" s="13">
        <v>0</v>
      </c>
      <c r="F22" s="13">
        <v>2000</v>
      </c>
      <c r="G22" s="13"/>
      <c r="H22" s="13">
        <f t="shared" si="3"/>
        <v>2000</v>
      </c>
      <c r="I22" s="17">
        <f t="shared" si="4"/>
        <v>2000</v>
      </c>
      <c r="J22" s="21"/>
      <c r="K22" s="10">
        <v>0</v>
      </c>
      <c r="L22" s="13">
        <v>2000</v>
      </c>
    </row>
    <row r="23" spans="1:12">
      <c r="A23" s="12" t="s">
        <v>32</v>
      </c>
      <c r="B23" s="13"/>
      <c r="C23" s="13"/>
      <c r="D23" s="13">
        <v>2500</v>
      </c>
      <c r="E23" s="13"/>
      <c r="F23" s="13">
        <v>250</v>
      </c>
      <c r="G23" s="13"/>
      <c r="H23" s="13">
        <f t="shared" si="3"/>
        <v>2750</v>
      </c>
      <c r="I23" s="17">
        <f t="shared" si="4"/>
        <v>0</v>
      </c>
      <c r="J23" s="21">
        <f t="shared" si="2"/>
        <v>0</v>
      </c>
      <c r="K23" s="10">
        <v>2750</v>
      </c>
      <c r="L23" s="13">
        <v>2750</v>
      </c>
    </row>
    <row r="24" spans="1:12">
      <c r="A24" s="12" t="s">
        <v>33</v>
      </c>
      <c r="B24" s="13"/>
      <c r="C24" s="13"/>
      <c r="D24" s="13"/>
      <c r="E24" s="13"/>
      <c r="F24" s="13">
        <v>950</v>
      </c>
      <c r="G24" s="13"/>
      <c r="H24" s="13">
        <f t="shared" si="3"/>
        <v>950</v>
      </c>
      <c r="I24" s="19">
        <f t="shared" si="4"/>
        <v>-50</v>
      </c>
      <c r="J24" s="20">
        <f t="shared" si="2"/>
        <v>-0.05</v>
      </c>
      <c r="K24" s="10">
        <v>1000</v>
      </c>
      <c r="L24" s="13">
        <v>950</v>
      </c>
    </row>
    <row r="25" spans="1:12">
      <c r="A25" s="12" t="s">
        <v>34</v>
      </c>
      <c r="B25" s="13"/>
      <c r="C25" s="13"/>
      <c r="D25" s="13">
        <v>3000</v>
      </c>
      <c r="E25" s="13">
        <v>0</v>
      </c>
      <c r="F25" s="13">
        <v>520</v>
      </c>
      <c r="G25" s="13"/>
      <c r="H25" s="13">
        <f>SUM(B25:G25)</f>
        <v>3520</v>
      </c>
      <c r="I25" s="19">
        <f t="shared" si="4"/>
        <v>-280</v>
      </c>
      <c r="J25" s="20">
        <f t="shared" si="2"/>
        <v>-7.3684210526315783E-2</v>
      </c>
      <c r="K25" s="10">
        <v>3800</v>
      </c>
      <c r="L25" s="13">
        <v>3520</v>
      </c>
    </row>
    <row r="26" spans="1:12">
      <c r="A26" s="12" t="s">
        <v>35</v>
      </c>
      <c r="B26" s="13"/>
      <c r="C26" s="13"/>
      <c r="D26" s="13"/>
      <c r="E26" s="13">
        <v>50</v>
      </c>
      <c r="F26" s="13">
        <v>580.32000000000005</v>
      </c>
      <c r="G26" s="13">
        <v>0</v>
      </c>
      <c r="H26" s="13">
        <f t="shared" si="3"/>
        <v>630.32000000000005</v>
      </c>
      <c r="I26" s="17">
        <f t="shared" si="4"/>
        <v>630.32000000000005</v>
      </c>
      <c r="J26" s="21"/>
      <c r="K26" s="18">
        <v>0</v>
      </c>
      <c r="L26" s="13">
        <v>630.32000000000005</v>
      </c>
    </row>
    <row r="27" spans="1:12" ht="24">
      <c r="A27" s="12" t="s">
        <v>36</v>
      </c>
      <c r="B27" s="13"/>
      <c r="C27" s="13"/>
      <c r="D27" s="13">
        <v>3000</v>
      </c>
      <c r="E27" s="13"/>
      <c r="F27" s="13">
        <v>1000</v>
      </c>
      <c r="G27" s="13"/>
      <c r="H27" s="13">
        <f t="shared" si="3"/>
        <v>4000</v>
      </c>
      <c r="I27" s="17">
        <f t="shared" si="4"/>
        <v>4000</v>
      </c>
      <c r="J27" s="20"/>
      <c r="K27" s="18">
        <v>0</v>
      </c>
      <c r="L27" s="13">
        <v>4000</v>
      </c>
    </row>
    <row r="28" spans="1:12">
      <c r="A28" s="12" t="s">
        <v>37</v>
      </c>
      <c r="B28" s="13"/>
      <c r="C28" s="13"/>
      <c r="D28" s="13">
        <v>4000</v>
      </c>
      <c r="E28" s="13"/>
      <c r="F28" s="13">
        <v>200</v>
      </c>
      <c r="G28" s="13"/>
      <c r="H28" s="13">
        <f t="shared" si="3"/>
        <v>4200</v>
      </c>
      <c r="I28" s="17">
        <f t="shared" si="4"/>
        <v>0</v>
      </c>
      <c r="J28" s="21">
        <f>(I28/K28)</f>
        <v>0</v>
      </c>
      <c r="K28" s="9">
        <v>4200</v>
      </c>
      <c r="L28" s="13">
        <v>4200</v>
      </c>
    </row>
    <row r="29" spans="1:12">
      <c r="A29" s="5"/>
      <c r="B29" s="5"/>
      <c r="C29" s="5"/>
      <c r="D29" s="5"/>
      <c r="E29" s="5"/>
      <c r="F29" s="5"/>
      <c r="G29" s="5"/>
      <c r="H29" s="22"/>
      <c r="I29" s="5"/>
      <c r="J29" s="23"/>
      <c r="K29" s="7"/>
      <c r="L29" s="7"/>
    </row>
    <row r="30" spans="1:12">
      <c r="A30" s="24" t="s">
        <v>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>
      <c r="A31" s="26" t="s">
        <v>39</v>
      </c>
      <c r="B31" s="13"/>
      <c r="C31" s="13">
        <v>65000</v>
      </c>
      <c r="D31" s="13"/>
      <c r="E31" s="13"/>
      <c r="F31" s="13"/>
      <c r="G31" s="13"/>
      <c r="H31" s="13">
        <v>65000</v>
      </c>
      <c r="I31" s="14">
        <f>(H31-K31)</f>
        <v>358</v>
      </c>
      <c r="J31" s="15">
        <f>(I31/K31)</f>
        <v>5.5381949815909159E-3</v>
      </c>
      <c r="K31" s="17">
        <v>64642</v>
      </c>
      <c r="L31" s="17">
        <v>65000</v>
      </c>
    </row>
    <row r="32" spans="1:12">
      <c r="A32" s="26" t="s">
        <v>40</v>
      </c>
      <c r="B32" s="13"/>
      <c r="C32" s="13"/>
      <c r="D32" s="13"/>
      <c r="E32" s="13"/>
      <c r="F32" s="13">
        <v>12000</v>
      </c>
      <c r="G32" s="13"/>
      <c r="H32" s="13">
        <v>12000</v>
      </c>
      <c r="I32" s="14">
        <f>(H32-K32)</f>
        <v>2000</v>
      </c>
      <c r="J32" s="15">
        <f>(I32/K32)</f>
        <v>0.2</v>
      </c>
      <c r="K32" s="17">
        <v>10000</v>
      </c>
      <c r="L32" s="17">
        <v>12000</v>
      </c>
    </row>
    <row r="33" spans="1:12">
      <c r="A33" s="5"/>
      <c r="B33" s="5"/>
      <c r="C33" s="5"/>
      <c r="D33" s="5"/>
      <c r="E33" s="5"/>
      <c r="F33" s="5"/>
      <c r="G33" s="5"/>
      <c r="H33" s="5"/>
      <c r="I33" s="5"/>
      <c r="J33" s="23"/>
      <c r="K33" s="7"/>
      <c r="L33" s="7"/>
    </row>
    <row r="34" spans="1:12">
      <c r="A34" s="8" t="s">
        <v>41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26" t="s">
        <v>42</v>
      </c>
      <c r="B35" s="13"/>
      <c r="C35" s="13"/>
      <c r="D35" s="13"/>
      <c r="E35" s="13">
        <v>32000</v>
      </c>
      <c r="F35" s="13">
        <v>12000</v>
      </c>
      <c r="G35" s="13"/>
      <c r="H35" s="13">
        <f>SUM(B35:G35)</f>
        <v>44000</v>
      </c>
      <c r="I35" s="14">
        <f>(H35-K35)</f>
        <v>2000</v>
      </c>
      <c r="J35" s="15">
        <f>(I35/K35)</f>
        <v>4.7619047619047616E-2</v>
      </c>
      <c r="K35" s="17">
        <v>42000</v>
      </c>
      <c r="L35" s="17">
        <v>44000</v>
      </c>
    </row>
    <row r="36" spans="1:12">
      <c r="A36" s="26" t="s">
        <v>43</v>
      </c>
      <c r="B36" s="13"/>
      <c r="C36" s="13"/>
      <c r="D36" s="13">
        <v>0</v>
      </c>
      <c r="E36" s="13">
        <v>29480</v>
      </c>
      <c r="F36" s="13">
        <v>14520</v>
      </c>
      <c r="G36" s="13">
        <v>0</v>
      </c>
      <c r="H36" s="13">
        <f>SUM(B36:G36)</f>
        <v>44000</v>
      </c>
      <c r="I36" s="14">
        <f>(H36-K36)</f>
        <v>2000</v>
      </c>
      <c r="J36" s="15">
        <f>(I36/K36)</f>
        <v>4.7619047619047616E-2</v>
      </c>
      <c r="K36" s="17">
        <v>42000</v>
      </c>
      <c r="L36" s="17">
        <v>44000</v>
      </c>
    </row>
    <row r="37" spans="1:12">
      <c r="A37" s="5"/>
      <c r="B37" s="5"/>
      <c r="C37" s="5"/>
      <c r="D37" s="5"/>
      <c r="E37" s="5"/>
      <c r="F37" s="5"/>
      <c r="G37" s="5"/>
      <c r="H37" s="5"/>
      <c r="I37" s="5"/>
      <c r="J37" s="23"/>
      <c r="K37" s="7"/>
      <c r="L37" s="7"/>
    </row>
    <row r="38" spans="1:12">
      <c r="A38" s="8" t="s">
        <v>44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26" t="s">
        <v>45</v>
      </c>
      <c r="B39" s="13"/>
      <c r="C39" s="13"/>
      <c r="D39" s="13"/>
      <c r="E39" s="13">
        <v>160000</v>
      </c>
      <c r="F39" s="13"/>
      <c r="G39" s="13"/>
      <c r="H39" s="13">
        <f>SUM(B39:G39)</f>
        <v>160000</v>
      </c>
      <c r="I39" s="17">
        <f>(H39-K39)</f>
        <v>0</v>
      </c>
      <c r="J39" s="21">
        <f>(I39/K39)</f>
        <v>0</v>
      </c>
      <c r="K39" s="17">
        <v>160000</v>
      </c>
      <c r="L39" s="17">
        <v>160000</v>
      </c>
    </row>
    <row r="40" spans="1:12">
      <c r="A40" s="26" t="s">
        <v>46</v>
      </c>
      <c r="B40" s="13"/>
      <c r="C40" s="13"/>
      <c r="D40" s="13"/>
      <c r="E40" s="13">
        <v>17000</v>
      </c>
      <c r="F40" s="13"/>
      <c r="G40" s="13"/>
      <c r="H40" s="13">
        <f>SUM(B40:G40)</f>
        <v>17000</v>
      </c>
      <c r="I40" s="17">
        <f>(H40-K40)</f>
        <v>0</v>
      </c>
      <c r="J40" s="21">
        <f>(I40/K40)</f>
        <v>0</v>
      </c>
      <c r="K40" s="17">
        <v>17000</v>
      </c>
      <c r="L40" s="17">
        <v>17000</v>
      </c>
    </row>
    <row r="41" spans="1:12">
      <c r="A41" s="26" t="s">
        <v>47</v>
      </c>
      <c r="B41" s="13"/>
      <c r="C41" s="13"/>
      <c r="D41" s="13"/>
      <c r="E41" s="13">
        <v>10000</v>
      </c>
      <c r="F41" s="13"/>
      <c r="G41" s="13"/>
      <c r="H41" s="13">
        <f>SUM(B41:G41)</f>
        <v>10000</v>
      </c>
      <c r="I41" s="17">
        <f>(H41-K41)</f>
        <v>0</v>
      </c>
      <c r="J41" s="21">
        <f>(I41/K41)</f>
        <v>0</v>
      </c>
      <c r="K41" s="17">
        <v>10000</v>
      </c>
      <c r="L41" s="17">
        <v>10000</v>
      </c>
    </row>
    <row r="42" spans="1:12">
      <c r="A42" s="26" t="s">
        <v>48</v>
      </c>
      <c r="B42" s="13"/>
      <c r="C42" s="13"/>
      <c r="D42" s="13"/>
      <c r="E42" s="13">
        <v>3000</v>
      </c>
      <c r="F42" s="13"/>
      <c r="G42" s="13"/>
      <c r="H42" s="13">
        <v>3000</v>
      </c>
      <c r="I42" s="17">
        <f>(H42-K42)</f>
        <v>0</v>
      </c>
      <c r="J42" s="21">
        <f>(I42/K42)</f>
        <v>0</v>
      </c>
      <c r="K42" s="17">
        <v>3000</v>
      </c>
      <c r="L42" s="17">
        <v>3000</v>
      </c>
    </row>
    <row r="43" spans="1:12">
      <c r="A43" s="5"/>
      <c r="B43" s="5"/>
      <c r="C43" s="5"/>
      <c r="D43" s="5"/>
      <c r="E43" s="5"/>
      <c r="F43" s="5"/>
      <c r="G43" s="5"/>
      <c r="H43" s="5"/>
      <c r="I43" s="5"/>
      <c r="J43" s="23"/>
      <c r="K43" s="7"/>
      <c r="L43" s="7"/>
    </row>
    <row r="44" spans="1:12">
      <c r="A44" s="8" t="s">
        <v>49</v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26" t="s">
        <v>50</v>
      </c>
      <c r="B45" s="13">
        <v>130000</v>
      </c>
      <c r="C45" s="13"/>
      <c r="D45" s="13"/>
      <c r="E45" s="13">
        <v>5200</v>
      </c>
      <c r="F45" s="13"/>
      <c r="G45" s="13"/>
      <c r="H45" s="13">
        <f t="shared" ref="H45:H51" si="5">SUM(B45:G45)</f>
        <v>135200</v>
      </c>
      <c r="I45" s="14">
        <f t="shared" ref="I45:I52" si="6">(H45-K45)</f>
        <v>6700</v>
      </c>
      <c r="J45" s="15">
        <f t="shared" ref="J45:J53" si="7">(I45/K45)</f>
        <v>5.2140077821011675E-2</v>
      </c>
      <c r="K45" s="17">
        <v>128500</v>
      </c>
      <c r="L45" s="17">
        <v>135200</v>
      </c>
    </row>
    <row r="46" spans="1:12">
      <c r="A46" s="26" t="s">
        <v>51</v>
      </c>
      <c r="B46" s="13">
        <v>14700</v>
      </c>
      <c r="C46" s="13"/>
      <c r="D46" s="13"/>
      <c r="E46" s="13"/>
      <c r="F46" s="13"/>
      <c r="G46" s="13"/>
      <c r="H46" s="13">
        <f t="shared" si="5"/>
        <v>14700</v>
      </c>
      <c r="I46" s="17">
        <f t="shared" si="6"/>
        <v>0</v>
      </c>
      <c r="J46" s="21">
        <f t="shared" si="7"/>
        <v>0</v>
      </c>
      <c r="K46" s="17">
        <v>14700</v>
      </c>
      <c r="L46" s="17">
        <v>14700</v>
      </c>
    </row>
    <row r="47" spans="1:12">
      <c r="A47" s="26" t="s">
        <v>52</v>
      </c>
      <c r="B47" s="13">
        <v>4000</v>
      </c>
      <c r="C47" s="13"/>
      <c r="D47" s="13"/>
      <c r="E47" s="13"/>
      <c r="F47" s="13"/>
      <c r="G47" s="13"/>
      <c r="H47" s="17">
        <f t="shared" si="5"/>
        <v>4000</v>
      </c>
      <c r="I47" s="14">
        <f t="shared" si="6"/>
        <v>500</v>
      </c>
      <c r="J47" s="15">
        <f t="shared" si="7"/>
        <v>0.14285714285714285</v>
      </c>
      <c r="K47" s="17">
        <v>3500</v>
      </c>
      <c r="L47" s="17">
        <v>4000</v>
      </c>
    </row>
    <row r="48" spans="1:12">
      <c r="A48" s="26" t="s">
        <v>7</v>
      </c>
      <c r="B48" s="13"/>
      <c r="C48" s="13"/>
      <c r="D48" s="13"/>
      <c r="E48" s="13"/>
      <c r="F48" s="13">
        <v>1500</v>
      </c>
      <c r="G48" s="13"/>
      <c r="H48" s="13">
        <f t="shared" si="5"/>
        <v>1500</v>
      </c>
      <c r="I48" s="17">
        <f t="shared" si="6"/>
        <v>0</v>
      </c>
      <c r="J48" s="21">
        <f t="shared" si="7"/>
        <v>0</v>
      </c>
      <c r="K48" s="17">
        <v>1500</v>
      </c>
      <c r="L48" s="17">
        <v>1500</v>
      </c>
    </row>
    <row r="49" spans="1:12">
      <c r="A49" s="26" t="s">
        <v>53</v>
      </c>
      <c r="B49" s="13"/>
      <c r="C49" s="13"/>
      <c r="D49" s="13"/>
      <c r="E49" s="13">
        <v>500</v>
      </c>
      <c r="F49" s="13"/>
      <c r="G49" s="13"/>
      <c r="H49" s="13">
        <f t="shared" si="5"/>
        <v>500</v>
      </c>
      <c r="I49" s="17">
        <f t="shared" si="6"/>
        <v>0</v>
      </c>
      <c r="J49" s="21">
        <f t="shared" si="7"/>
        <v>0</v>
      </c>
      <c r="K49" s="17">
        <v>500</v>
      </c>
      <c r="L49" s="17">
        <v>500</v>
      </c>
    </row>
    <row r="50" spans="1:12">
      <c r="A50" s="26" t="s">
        <v>54</v>
      </c>
      <c r="B50" s="13"/>
      <c r="C50" s="13"/>
      <c r="D50" s="13"/>
      <c r="E50" s="13">
        <v>1500</v>
      </c>
      <c r="F50" s="13"/>
      <c r="G50" s="13"/>
      <c r="H50" s="13">
        <f t="shared" si="5"/>
        <v>1500</v>
      </c>
      <c r="I50" s="17">
        <f t="shared" si="6"/>
        <v>0</v>
      </c>
      <c r="J50" s="21">
        <f t="shared" si="7"/>
        <v>0</v>
      </c>
      <c r="K50" s="17">
        <v>1500</v>
      </c>
      <c r="L50" s="17">
        <v>1500</v>
      </c>
    </row>
    <row r="51" spans="1:12">
      <c r="A51" s="26" t="s">
        <v>55</v>
      </c>
      <c r="B51" s="13"/>
      <c r="C51" s="13"/>
      <c r="D51" s="8"/>
      <c r="E51" s="13">
        <v>500</v>
      </c>
      <c r="F51" s="13"/>
      <c r="G51" s="13"/>
      <c r="H51" s="13">
        <f t="shared" si="5"/>
        <v>500</v>
      </c>
      <c r="I51" s="17">
        <f t="shared" si="6"/>
        <v>0</v>
      </c>
      <c r="J51" s="21">
        <f t="shared" si="7"/>
        <v>0</v>
      </c>
      <c r="K51" s="17">
        <v>500</v>
      </c>
      <c r="L51" s="17">
        <v>500</v>
      </c>
    </row>
    <row r="52" spans="1:12">
      <c r="A52" s="26" t="s">
        <v>56</v>
      </c>
      <c r="B52" s="13"/>
      <c r="C52" s="13"/>
      <c r="D52" s="13"/>
      <c r="E52" s="13">
        <v>4000</v>
      </c>
      <c r="F52" s="13"/>
      <c r="G52" s="13"/>
      <c r="H52" s="13">
        <v>4000</v>
      </c>
      <c r="I52" s="17">
        <f t="shared" si="6"/>
        <v>0</v>
      </c>
      <c r="J52" s="21">
        <f t="shared" si="7"/>
        <v>0</v>
      </c>
      <c r="K52" s="17">
        <v>4000</v>
      </c>
      <c r="L52" s="17">
        <v>4000</v>
      </c>
    </row>
    <row r="53" spans="1:12">
      <c r="A53" s="26" t="s">
        <v>57</v>
      </c>
      <c r="B53" s="13"/>
      <c r="C53" s="13"/>
      <c r="D53" s="8"/>
      <c r="E53" s="13"/>
      <c r="F53" s="13"/>
      <c r="G53" s="13"/>
      <c r="H53" s="13">
        <v>21331.18</v>
      </c>
      <c r="I53" s="19">
        <f>(H53-K53)</f>
        <v>-3749.8199999999997</v>
      </c>
      <c r="J53" s="20">
        <f t="shared" si="7"/>
        <v>-0.14950839280730432</v>
      </c>
      <c r="K53" s="17">
        <v>25081</v>
      </c>
      <c r="L53" s="17">
        <v>21331.18</v>
      </c>
    </row>
    <row r="54" spans="1:12">
      <c r="A54" s="27"/>
      <c r="B54" s="27"/>
      <c r="C54" s="27"/>
      <c r="D54" s="27"/>
      <c r="E54" s="27"/>
      <c r="F54" s="27"/>
      <c r="G54" s="27"/>
      <c r="H54" s="28"/>
      <c r="I54" s="28"/>
      <c r="J54" s="29"/>
      <c r="K54" s="30"/>
      <c r="L54" s="30"/>
    </row>
    <row r="55" spans="1:12">
      <c r="A55" s="31" t="s">
        <v>9</v>
      </c>
      <c r="B55" s="32">
        <f t="shared" ref="B55:G55" si="8">SUM(B5:B54)</f>
        <v>148700</v>
      </c>
      <c r="C55" s="32">
        <f t="shared" si="8"/>
        <v>65000</v>
      </c>
      <c r="D55" s="32">
        <f t="shared" si="8"/>
        <v>21800</v>
      </c>
      <c r="E55" s="32">
        <f t="shared" si="8"/>
        <v>266765</v>
      </c>
      <c r="F55" s="32">
        <f t="shared" si="8"/>
        <v>56033.82</v>
      </c>
      <c r="G55" s="32">
        <f t="shared" si="8"/>
        <v>370</v>
      </c>
      <c r="H55" s="32">
        <f>580000-SUM(H6:H53)</f>
        <v>0</v>
      </c>
      <c r="I55" s="32"/>
      <c r="J55" s="33"/>
      <c r="K55" s="34">
        <f>SUM(K5:K54)</f>
        <v>562218</v>
      </c>
      <c r="L55" s="34">
        <f>SUM(L5:L54)</f>
        <v>580000.00000000012</v>
      </c>
    </row>
    <row r="58" spans="1:12" ht="20">
      <c r="A58" s="38"/>
    </row>
    <row r="60" spans="1:12" ht="20">
      <c r="A60" s="38" t="s">
        <v>58</v>
      </c>
    </row>
  </sheetData>
  <mergeCells count="2">
    <mergeCell ref="A1:L1"/>
    <mergeCell ref="A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Caitlyn Blake-Hedges</dc:creator>
  <cp:lastModifiedBy>Caitlyn Blake-Hedges</cp:lastModifiedBy>
  <dcterms:created xsi:type="dcterms:W3CDTF">2020-01-17T13:08:59Z</dcterms:created>
  <dcterms:modified xsi:type="dcterms:W3CDTF">2020-01-20T22:58:37Z</dcterms:modified>
</cp:coreProperties>
</file>